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25600" windowHeight="16000" tabRatio="500" activeTab="2"/>
  </bookViews>
  <sheets>
    <sheet name="BS" sheetId="1" r:id="rId1"/>
    <sheet name="P&amp;L" sheetId="2" r:id="rId2"/>
    <sheet name="event profitability" sheetId="3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3" l="1"/>
  <c r="B6" i="2"/>
  <c r="B23" i="2"/>
  <c r="B44" i="2"/>
  <c r="B46" i="2"/>
  <c r="B59" i="2"/>
  <c r="B60" i="2"/>
  <c r="B37" i="2"/>
  <c r="B62" i="2"/>
  <c r="B68" i="2"/>
  <c r="C21" i="1"/>
  <c r="C6" i="1"/>
  <c r="C11" i="1"/>
  <c r="C13" i="1"/>
</calcChain>
</file>

<file path=xl/sharedStrings.xml><?xml version="1.0" encoding="utf-8"?>
<sst xmlns="http://schemas.openxmlformats.org/spreadsheetml/2006/main" count="87" uniqueCount="63">
  <si>
    <t>Balance Sheet @ 31AUG18</t>
  </si>
  <si>
    <t>Current Assets</t>
  </si>
  <si>
    <t>Cash</t>
  </si>
  <si>
    <t>Prepayments</t>
  </si>
  <si>
    <t>Current Liabilities</t>
  </si>
  <si>
    <t>Accrual for library</t>
  </si>
  <si>
    <t>Accrual for outdoor changing rooms</t>
  </si>
  <si>
    <t>Net Assets</t>
  </si>
  <si>
    <t>Capital &amp; Reserves</t>
  </si>
  <si>
    <t>Retained Earnings B/F</t>
  </si>
  <si>
    <t>2017-2018 Profit</t>
  </si>
  <si>
    <t>Retained Earnings C/F</t>
  </si>
  <si>
    <t>P&amp;L Sept 2017-Aug 2018</t>
  </si>
  <si>
    <t>Income</t>
  </si>
  <si>
    <t>Burhill Ball 2018</t>
  </si>
  <si>
    <t>Christmas Fair 2017</t>
  </si>
  <si>
    <t>Discos 2018</t>
  </si>
  <si>
    <t>Fireworks</t>
  </si>
  <si>
    <t>Ice Creams</t>
  </si>
  <si>
    <t>Quiz Night</t>
  </si>
  <si>
    <t>Summer Fair</t>
  </si>
  <si>
    <t>Strictly Night</t>
  </si>
  <si>
    <t>Teatowels</t>
  </si>
  <si>
    <t>Yr 6 Leavers party</t>
  </si>
  <si>
    <t>Yr 6 Sweatshirts</t>
  </si>
  <si>
    <t>Bake Sale</t>
  </si>
  <si>
    <t>2nd hand uniform sale</t>
  </si>
  <si>
    <t>Donation (Deutche bank)</t>
  </si>
  <si>
    <t>Easy Fundraising</t>
  </si>
  <si>
    <t>Christmas Cards</t>
  </si>
  <si>
    <t>Labels</t>
  </si>
  <si>
    <t>Hopscotch sponsorship</t>
  </si>
  <si>
    <t>Costs of Fundraising</t>
  </si>
  <si>
    <t>Costs to PTA</t>
  </si>
  <si>
    <t>AGM Meeting</t>
  </si>
  <si>
    <t>Instruments</t>
  </si>
  <si>
    <t>welly shed</t>
  </si>
  <si>
    <t>plastic boxes for Xmas decs</t>
  </si>
  <si>
    <t>Assets</t>
  </si>
  <si>
    <t>Bees</t>
  </si>
  <si>
    <t xml:space="preserve">Class Fund </t>
  </si>
  <si>
    <t>Christmas Gifts, school lunch, reindeers</t>
  </si>
  <si>
    <t>Charitable Donations</t>
  </si>
  <si>
    <t>FoB Meeting</t>
  </si>
  <si>
    <t>Hardship Fund</t>
  </si>
  <si>
    <t>Gifts for PTA helpers</t>
  </si>
  <si>
    <t>Parents welcome</t>
  </si>
  <si>
    <t>School books</t>
  </si>
  <si>
    <t>Sports Day</t>
  </si>
  <si>
    <t>School trips (wristbands)</t>
  </si>
  <si>
    <t>Stories by candlelight</t>
  </si>
  <si>
    <t>Teacher's class gift</t>
  </si>
  <si>
    <t>Coach for choir trip</t>
  </si>
  <si>
    <t xml:space="preserve">PTA Expenses </t>
  </si>
  <si>
    <t>Total Costs</t>
  </si>
  <si>
    <t>Accruals - Committed Funds</t>
  </si>
  <si>
    <t>Library</t>
  </si>
  <si>
    <t>Outdoor changing</t>
  </si>
  <si>
    <t>Burhill FoBs Account</t>
  </si>
  <si>
    <t>Sept 2017-Aug 2018 Profit (Loss)</t>
  </si>
  <si>
    <t>petty cash</t>
  </si>
  <si>
    <t>2016-2017 deferral</t>
  </si>
  <si>
    <t>Event Profitability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</si>
</sst>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1" applyFont="1"/>
    <xf numFmtId="0" fontId="0" fillId="0" borderId="0" xfId="0" applyFont="1"/>
    <xf numFmtId="43" fontId="2" fillId="0" borderId="1" xfId="0" applyNumberFormat="1" applyFont="1" applyBorder="1"/>
    <xf numFmtId="0" fontId="2" fillId="0" borderId="0" xfId="0" applyFont="1" applyFill="1"/>
    <xf numFmtId="0" fontId="0" fillId="0" borderId="0" xfId="0" applyFill="1"/>
    <xf numFmtId="43" fontId="0" fillId="0" borderId="0" xfId="1" applyFont="1" applyFill="1"/>
    <xf numFmtId="0" fontId="0" fillId="0" borderId="0" xfId="0" applyFont="1" applyFill="1"/>
    <xf numFmtId="43" fontId="2" fillId="0" borderId="1" xfId="1" applyFont="1" applyFill="1" applyBorder="1"/>
    <xf numFmtId="0" fontId="2" fillId="0" borderId="0" xfId="0" applyFont="1" applyBorder="1"/>
    <xf numFmtId="43" fontId="0" fillId="0" borderId="0" xfId="1" applyFont="1" applyBorder="1"/>
    <xf numFmtId="0" fontId="0" fillId="0" borderId="0" xfId="0" applyBorder="1"/>
    <xf numFmtId="43" fontId="2" fillId="0" borderId="0" xfId="1" applyFont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/>
    <xf numFmtId="0" fontId="0" fillId="0" borderId="0" xfId="0" applyFill="1" applyBorder="1"/>
    <xf numFmtId="43" fontId="0" fillId="0" borderId="0" xfId="1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0" fontId="2" fillId="2" borderId="0" xfId="0" applyFont="1" applyFill="1" applyBorder="1"/>
    <xf numFmtId="43" fontId="0" fillId="2" borderId="0" xfId="1" applyFont="1" applyFill="1" applyBorder="1"/>
    <xf numFmtId="0" fontId="0" fillId="2" borderId="0" xfId="0" applyFill="1" applyBorder="1"/>
    <xf numFmtId="43" fontId="7" fillId="2" borderId="0" xfId="1" applyFont="1" applyFill="1" applyBorder="1"/>
    <xf numFmtId="43" fontId="2" fillId="2" borderId="0" xfId="1" applyFont="1" applyFill="1" applyBorder="1"/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/Library/Containers/com.apple.mail/Data/Library/Mail%20Downloads/125E9C14-0A29-4232-9E6C-ABBFAA845E2D/PTA2017_postAG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 do"/>
      <sheetName val="P&amp;L"/>
      <sheetName val="cost brkdwn"/>
      <sheetName val="Cash flow"/>
      <sheetName val="Cost subtotals"/>
      <sheetName val="Invoice List"/>
      <sheetName val="income"/>
      <sheetName val="Yr6 Leavers party"/>
      <sheetName val="Summer Fair"/>
      <sheetName val="Discos"/>
      <sheetName val="Bake Sale"/>
      <sheetName val="2nd hand uniform"/>
      <sheetName val="MayQuiz"/>
      <sheetName val="StrictlyBling"/>
      <sheetName val="School Ball"/>
      <sheetName val="Class Fund"/>
      <sheetName val="Assets"/>
      <sheetName val="Teatowels"/>
      <sheetName val="Christmas"/>
      <sheetName val="Fireworks"/>
      <sheetName val="FW Chk"/>
      <sheetName val="Invoices ra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C4">
            <v>6491.95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21" sqref="C21"/>
    </sheetView>
  </sheetViews>
  <sheetFormatPr baseColWidth="10" defaultRowHeight="15" x14ac:dyDescent="0"/>
  <sheetData>
    <row r="1" spans="1:3">
      <c r="A1" s="1" t="s">
        <v>0</v>
      </c>
    </row>
    <row r="2" spans="1:3">
      <c r="A2" s="1"/>
      <c r="C2" s="2"/>
    </row>
    <row r="3" spans="1:3">
      <c r="A3" s="1" t="s">
        <v>1</v>
      </c>
      <c r="C3" s="2"/>
    </row>
    <row r="4" spans="1:3">
      <c r="A4" t="s">
        <v>2</v>
      </c>
      <c r="C4" s="2">
        <v>42218.86</v>
      </c>
    </row>
    <row r="5" spans="1:3">
      <c r="A5" t="s">
        <v>3</v>
      </c>
      <c r="C5" s="2">
        <v>1916.26</v>
      </c>
    </row>
    <row r="6" spans="1:3">
      <c r="C6" s="3">
        <f>SUM(C4:C5)</f>
        <v>44135.12</v>
      </c>
    </row>
    <row r="7" spans="1:3">
      <c r="C7" s="2"/>
    </row>
    <row r="8" spans="1:3">
      <c r="A8" s="1" t="s">
        <v>4</v>
      </c>
      <c r="C8" s="2"/>
    </row>
    <row r="9" spans="1:3">
      <c r="A9" s="4" t="s">
        <v>5</v>
      </c>
      <c r="C9" s="2">
        <v>8000</v>
      </c>
    </row>
    <row r="10" spans="1:3">
      <c r="A10" s="4" t="s">
        <v>6</v>
      </c>
      <c r="C10" s="2">
        <v>10000</v>
      </c>
    </row>
    <row r="11" spans="1:3">
      <c r="C11" s="3">
        <f>SUM(C9:C10)</f>
        <v>18000</v>
      </c>
    </row>
    <row r="13" spans="1:3" ht="16" thickBot="1">
      <c r="A13" s="1" t="s">
        <v>7</v>
      </c>
      <c r="C13" s="5">
        <f>C6-C11</f>
        <v>26135.120000000003</v>
      </c>
    </row>
    <row r="14" spans="1:3" ht="16" thickTop="1"/>
    <row r="15" spans="1:3">
      <c r="A15" s="6" t="s">
        <v>8</v>
      </c>
      <c r="B15" s="7"/>
      <c r="C15" s="8"/>
    </row>
    <row r="16" spans="1:3">
      <c r="A16" s="9" t="s">
        <v>9</v>
      </c>
      <c r="B16" s="7"/>
      <c r="C16" s="8">
        <v>26033.69</v>
      </c>
    </row>
    <row r="17" spans="1:3">
      <c r="A17" s="7" t="s">
        <v>60</v>
      </c>
      <c r="B17" s="7"/>
      <c r="C17" s="8">
        <v>30</v>
      </c>
    </row>
    <row r="18" spans="1:3">
      <c r="A18" s="7" t="s">
        <v>61</v>
      </c>
      <c r="B18" s="7"/>
      <c r="C18" s="8">
        <v>189.7</v>
      </c>
    </row>
    <row r="19" spans="1:3">
      <c r="A19" s="9"/>
      <c r="B19" s="7"/>
      <c r="C19" s="8"/>
    </row>
    <row r="20" spans="1:3">
      <c r="A20" s="7" t="s">
        <v>10</v>
      </c>
      <c r="B20" s="7"/>
      <c r="C20" s="8">
        <v>-118.26800000000367</v>
      </c>
    </row>
    <row r="21" spans="1:3" ht="16" thickBot="1">
      <c r="A21" s="7" t="s">
        <v>11</v>
      </c>
      <c r="B21" s="7"/>
      <c r="C21" s="10">
        <f>SUM(C16:C20)</f>
        <v>26135.121999999996</v>
      </c>
    </row>
    <row r="22" spans="1:3" ht="16" thickTop="1">
      <c r="A22" s="7"/>
      <c r="B22" s="7"/>
      <c r="C22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7" workbookViewId="0">
      <selection activeCell="C6" sqref="C6"/>
    </sheetView>
  </sheetViews>
  <sheetFormatPr baseColWidth="10" defaultRowHeight="15" x14ac:dyDescent="0"/>
  <cols>
    <col min="1" max="1" width="31.83203125" customWidth="1"/>
  </cols>
  <sheetData>
    <row r="1" spans="1:2">
      <c r="A1" s="11" t="s">
        <v>58</v>
      </c>
      <c r="B1" s="12"/>
    </row>
    <row r="2" spans="1:2">
      <c r="A2" s="13"/>
      <c r="B2" s="12"/>
    </row>
    <row r="3" spans="1:2">
      <c r="A3" s="11" t="s">
        <v>12</v>
      </c>
      <c r="B3" s="12"/>
    </row>
    <row r="4" spans="1:2">
      <c r="A4" s="11" t="s">
        <v>13</v>
      </c>
      <c r="B4" s="12"/>
    </row>
    <row r="5" spans="1:2">
      <c r="A5" s="13" t="s">
        <v>14</v>
      </c>
      <c r="B5" s="12">
        <v>17356</v>
      </c>
    </row>
    <row r="6" spans="1:2">
      <c r="A6" s="13" t="s">
        <v>15</v>
      </c>
      <c r="B6" s="12">
        <f>[1]Christmas!C4</f>
        <v>6491.95</v>
      </c>
    </row>
    <row r="7" spans="1:2">
      <c r="A7" s="13" t="s">
        <v>16</v>
      </c>
      <c r="B7" s="12">
        <v>1441.1</v>
      </c>
    </row>
    <row r="8" spans="1:2">
      <c r="A8" s="13" t="s">
        <v>17</v>
      </c>
      <c r="B8" s="12">
        <v>16048.16</v>
      </c>
    </row>
    <row r="9" spans="1:2">
      <c r="A9" s="13" t="s">
        <v>18</v>
      </c>
      <c r="B9" s="12">
        <v>778</v>
      </c>
    </row>
    <row r="10" spans="1:2">
      <c r="A10" s="13" t="s">
        <v>19</v>
      </c>
      <c r="B10" s="12">
        <v>2442.6999999999998</v>
      </c>
    </row>
    <row r="11" spans="1:2">
      <c r="A11" s="13" t="s">
        <v>20</v>
      </c>
      <c r="B11" s="12">
        <v>6864.09</v>
      </c>
    </row>
    <row r="12" spans="1:2">
      <c r="A12" s="13" t="s">
        <v>21</v>
      </c>
      <c r="B12" s="12">
        <v>1125.1500000000001</v>
      </c>
    </row>
    <row r="13" spans="1:2">
      <c r="A13" s="13" t="s">
        <v>22</v>
      </c>
      <c r="B13" s="12">
        <v>2033.45</v>
      </c>
    </row>
    <row r="14" spans="1:2">
      <c r="A14" s="13" t="s">
        <v>23</v>
      </c>
      <c r="B14" s="12">
        <v>730</v>
      </c>
    </row>
    <row r="15" spans="1:2">
      <c r="A15" s="13" t="s">
        <v>24</v>
      </c>
      <c r="B15" s="12">
        <v>1305</v>
      </c>
    </row>
    <row r="16" spans="1:2">
      <c r="A16" s="13" t="s">
        <v>25</v>
      </c>
      <c r="B16" s="12">
        <v>1084.1400000000001</v>
      </c>
    </row>
    <row r="17" spans="1:2">
      <c r="A17" s="13" t="s">
        <v>26</v>
      </c>
      <c r="B17" s="12">
        <v>671.62</v>
      </c>
    </row>
    <row r="18" spans="1:2">
      <c r="A18" s="13" t="s">
        <v>27</v>
      </c>
      <c r="B18" s="12">
        <v>1000</v>
      </c>
    </row>
    <row r="19" spans="1:2">
      <c r="A19" s="13" t="s">
        <v>28</v>
      </c>
      <c r="B19" s="12">
        <v>126.06</v>
      </c>
    </row>
    <row r="20" spans="1:2">
      <c r="A20" s="13" t="s">
        <v>29</v>
      </c>
      <c r="B20" s="12">
        <v>674</v>
      </c>
    </row>
    <row r="21" spans="1:2">
      <c r="A21" s="13" t="s">
        <v>30</v>
      </c>
      <c r="B21" s="12">
        <v>31.43</v>
      </c>
    </row>
    <row r="22" spans="1:2">
      <c r="A22" s="13" t="s">
        <v>31</v>
      </c>
      <c r="B22" s="12">
        <v>10</v>
      </c>
    </row>
    <row r="23" spans="1:2">
      <c r="A23" s="13"/>
      <c r="B23" s="14">
        <f>SUM(B5:B22)</f>
        <v>60212.85</v>
      </c>
    </row>
    <row r="24" spans="1:2">
      <c r="A24" s="13"/>
      <c r="B24" s="12"/>
    </row>
    <row r="25" spans="1:2">
      <c r="A25" s="11" t="s">
        <v>32</v>
      </c>
      <c r="B25" s="12"/>
    </row>
    <row r="26" spans="1:2">
      <c r="A26" s="13" t="s">
        <v>14</v>
      </c>
      <c r="B26" s="12">
        <v>8739.2000000000007</v>
      </c>
    </row>
    <row r="27" spans="1:2">
      <c r="A27" s="13" t="s">
        <v>15</v>
      </c>
      <c r="B27" s="12">
        <v>3200.54</v>
      </c>
    </row>
    <row r="28" spans="1:2">
      <c r="A28" s="13" t="s">
        <v>16</v>
      </c>
      <c r="B28" s="12">
        <v>372.03999999999996</v>
      </c>
    </row>
    <row r="29" spans="1:2">
      <c r="A29" s="13" t="s">
        <v>17</v>
      </c>
      <c r="B29" s="12">
        <v>7489.48</v>
      </c>
    </row>
    <row r="30" spans="1:2">
      <c r="A30" s="13" t="s">
        <v>18</v>
      </c>
      <c r="B30" s="12">
        <v>179.69</v>
      </c>
    </row>
    <row r="31" spans="1:2">
      <c r="A31" s="13" t="s">
        <v>19</v>
      </c>
      <c r="B31" s="12">
        <v>2044.72</v>
      </c>
    </row>
    <row r="32" spans="1:2">
      <c r="A32" s="13" t="s">
        <v>20</v>
      </c>
      <c r="B32" s="12">
        <v>3941.09</v>
      </c>
    </row>
    <row r="33" spans="1:2">
      <c r="A33" s="13" t="s">
        <v>21</v>
      </c>
      <c r="B33" s="12">
        <v>315.62</v>
      </c>
    </row>
    <row r="34" spans="1:2">
      <c r="A34" s="13" t="s">
        <v>22</v>
      </c>
      <c r="B34" s="12">
        <v>1411.7199999999998</v>
      </c>
    </row>
    <row r="35" spans="1:2">
      <c r="A35" s="13" t="s">
        <v>23</v>
      </c>
      <c r="B35" s="12">
        <v>2130.9899999999998</v>
      </c>
    </row>
    <row r="36" spans="1:2">
      <c r="A36" s="13" t="s">
        <v>24</v>
      </c>
      <c r="B36" s="12">
        <v>1064.8499999999999</v>
      </c>
    </row>
    <row r="37" spans="1:2">
      <c r="A37" s="13"/>
      <c r="B37" s="14">
        <f>SUM(B26:B36)</f>
        <v>30889.940000000002</v>
      </c>
    </row>
    <row r="38" spans="1:2">
      <c r="A38" s="13"/>
      <c r="B38" s="12"/>
    </row>
    <row r="39" spans="1:2">
      <c r="A39" s="11" t="s">
        <v>33</v>
      </c>
      <c r="B39" s="12"/>
    </row>
    <row r="40" spans="1:2">
      <c r="A40" s="13" t="s">
        <v>34</v>
      </c>
      <c r="B40" s="12">
        <v>60.24</v>
      </c>
    </row>
    <row r="41" spans="1:2">
      <c r="A41" s="13" t="s">
        <v>35</v>
      </c>
      <c r="B41" s="12">
        <v>1200</v>
      </c>
    </row>
    <row r="42" spans="1:2">
      <c r="A42" s="13" t="s">
        <v>36</v>
      </c>
      <c r="B42" s="12">
        <v>1007</v>
      </c>
    </row>
    <row r="43" spans="1:2">
      <c r="A43" s="13" t="s">
        <v>37</v>
      </c>
      <c r="B43" s="12">
        <v>80</v>
      </c>
    </row>
    <row r="44" spans="1:2">
      <c r="A44" s="13" t="s">
        <v>38</v>
      </c>
      <c r="B44" s="12">
        <f>2333.81-SUM(B41:B43)</f>
        <v>46.809999999999945</v>
      </c>
    </row>
    <row r="45" spans="1:2">
      <c r="A45" s="13" t="s">
        <v>39</v>
      </c>
      <c r="B45" s="12">
        <v>48.480000000000004</v>
      </c>
    </row>
    <row r="46" spans="1:2">
      <c r="A46" s="13" t="s">
        <v>40</v>
      </c>
      <c r="B46" s="12">
        <f>1263.28</f>
        <v>1263.28</v>
      </c>
    </row>
    <row r="47" spans="1:2">
      <c r="A47" s="13" t="s">
        <v>41</v>
      </c>
      <c r="B47" s="12">
        <v>944.83999999999992</v>
      </c>
    </row>
    <row r="48" spans="1:2">
      <c r="A48" s="13" t="s">
        <v>42</v>
      </c>
      <c r="B48" s="12">
        <v>500</v>
      </c>
    </row>
    <row r="49" spans="1:2">
      <c r="A49" s="13" t="s">
        <v>43</v>
      </c>
      <c r="B49" s="12">
        <v>180.55</v>
      </c>
    </row>
    <row r="50" spans="1:2">
      <c r="A50" s="13" t="s">
        <v>44</v>
      </c>
      <c r="B50" s="12">
        <v>1902.99</v>
      </c>
    </row>
    <row r="51" spans="1:2">
      <c r="A51" s="13" t="s">
        <v>45</v>
      </c>
      <c r="B51" s="12">
        <v>63.6</v>
      </c>
    </row>
    <row r="52" spans="1:2">
      <c r="A52" s="13" t="s">
        <v>46</v>
      </c>
      <c r="B52" s="12">
        <v>6</v>
      </c>
    </row>
    <row r="53" spans="1:2">
      <c r="A53" s="13" t="s">
        <v>47</v>
      </c>
      <c r="B53" s="12">
        <v>1805.2600000000002</v>
      </c>
    </row>
    <row r="54" spans="1:2">
      <c r="A54" s="13" t="s">
        <v>48</v>
      </c>
      <c r="B54" s="12">
        <v>99.9</v>
      </c>
    </row>
    <row r="55" spans="1:2">
      <c r="A55" s="13" t="s">
        <v>49</v>
      </c>
      <c r="B55" s="12">
        <v>161.1</v>
      </c>
    </row>
    <row r="56" spans="1:2">
      <c r="A56" s="13" t="s">
        <v>50</v>
      </c>
      <c r="B56" s="12">
        <v>184.65</v>
      </c>
    </row>
    <row r="57" spans="1:2">
      <c r="A57" s="13" t="s">
        <v>51</v>
      </c>
      <c r="B57" s="12">
        <v>799.97800000000018</v>
      </c>
    </row>
    <row r="58" spans="1:2">
      <c r="A58" s="13" t="s">
        <v>52</v>
      </c>
      <c r="B58" s="12">
        <v>540</v>
      </c>
    </row>
    <row r="59" spans="1:2">
      <c r="A59" s="13" t="s">
        <v>53</v>
      </c>
      <c r="B59" s="12">
        <f>1086.5-B58</f>
        <v>546.5</v>
      </c>
    </row>
    <row r="60" spans="1:2">
      <c r="A60" s="13"/>
      <c r="B60" s="14">
        <f>SUM(B40:B59)</f>
        <v>11441.178</v>
      </c>
    </row>
    <row r="61" spans="1:2">
      <c r="A61" s="13"/>
      <c r="B61" s="12"/>
    </row>
    <row r="62" spans="1:2">
      <c r="A62" s="13" t="s">
        <v>54</v>
      </c>
      <c r="B62" s="14">
        <f>B60+B37</f>
        <v>42331.118000000002</v>
      </c>
    </row>
    <row r="63" spans="1:2">
      <c r="A63" s="13"/>
      <c r="B63" s="14"/>
    </row>
    <row r="64" spans="1:2">
      <c r="A64" s="17" t="s">
        <v>55</v>
      </c>
      <c r="B64" s="16"/>
    </row>
    <row r="65" spans="1:2">
      <c r="A65" s="15" t="s">
        <v>56</v>
      </c>
      <c r="B65" s="16">
        <v>8000</v>
      </c>
    </row>
    <row r="66" spans="1:2">
      <c r="A66" s="15" t="s">
        <v>57</v>
      </c>
      <c r="B66" s="16">
        <v>10000</v>
      </c>
    </row>
    <row r="67" spans="1:2">
      <c r="A67" s="18"/>
      <c r="B67" s="19"/>
    </row>
    <row r="68" spans="1:2">
      <c r="A68" s="20" t="s">
        <v>59</v>
      </c>
      <c r="B68" s="21">
        <f>B23-B62-B65-B66</f>
        <v>-118.26800000000367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H5" sqref="H5"/>
    </sheetView>
  </sheetViews>
  <sheetFormatPr baseColWidth="10" defaultRowHeight="15" x14ac:dyDescent="0"/>
  <cols>
    <col min="1" max="1" width="19.5" bestFit="1" customWidth="1"/>
  </cols>
  <sheetData>
    <row r="1" spans="1:2">
      <c r="A1" s="22" t="s">
        <v>62</v>
      </c>
      <c r="B1" s="23"/>
    </row>
    <row r="2" spans="1:2">
      <c r="A2" s="24" t="s">
        <v>14</v>
      </c>
      <c r="B2" s="25">
        <v>8616.7999999999993</v>
      </c>
    </row>
    <row r="3" spans="1:2">
      <c r="A3" s="24" t="s">
        <v>15</v>
      </c>
      <c r="B3" s="25">
        <v>3291.41</v>
      </c>
    </row>
    <row r="4" spans="1:2">
      <c r="A4" s="24" t="s">
        <v>16</v>
      </c>
      <c r="B4" s="25">
        <v>1069.06</v>
      </c>
    </row>
    <row r="5" spans="1:2">
      <c r="A5" s="24" t="s">
        <v>17</v>
      </c>
      <c r="B5" s="25">
        <v>8558.68</v>
      </c>
    </row>
    <row r="6" spans="1:2">
      <c r="A6" s="24" t="s">
        <v>18</v>
      </c>
      <c r="B6" s="25">
        <v>598.30999999999995</v>
      </c>
    </row>
    <row r="7" spans="1:2">
      <c r="A7" s="24" t="s">
        <v>19</v>
      </c>
      <c r="B7" s="25">
        <v>397.97999999999979</v>
      </c>
    </row>
    <row r="8" spans="1:2">
      <c r="A8" s="24" t="s">
        <v>20</v>
      </c>
      <c r="B8" s="25">
        <v>2923</v>
      </c>
    </row>
    <row r="9" spans="1:2">
      <c r="A9" s="24" t="s">
        <v>21</v>
      </c>
      <c r="B9" s="25">
        <v>809.53000000000009</v>
      </c>
    </row>
    <row r="10" spans="1:2">
      <c r="A10" s="24" t="s">
        <v>22</v>
      </c>
      <c r="B10" s="25">
        <v>621.73000000000025</v>
      </c>
    </row>
    <row r="11" spans="1:2">
      <c r="A11" s="24" t="s">
        <v>23</v>
      </c>
      <c r="B11" s="25">
        <v>-1400.9899999999998</v>
      </c>
    </row>
    <row r="12" spans="1:2">
      <c r="A12" s="24" t="s">
        <v>24</v>
      </c>
      <c r="B12" s="25">
        <v>240.15000000000009</v>
      </c>
    </row>
    <row r="13" spans="1:2">
      <c r="A13" s="24" t="s">
        <v>25</v>
      </c>
      <c r="B13" s="25">
        <v>1084.1400000000001</v>
      </c>
    </row>
    <row r="14" spans="1:2">
      <c r="A14" s="24" t="s">
        <v>26</v>
      </c>
      <c r="B14" s="25">
        <v>671.62</v>
      </c>
    </row>
    <row r="15" spans="1:2">
      <c r="A15" s="24"/>
      <c r="B15" s="26">
        <f>SUM(B2:B14)</f>
        <v>27481.419999999995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P&amp;L</vt:lpstr>
      <vt:lpstr>event profitability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 Bennett</dc:creator>
  <cp:lastModifiedBy>Cat Bennett</cp:lastModifiedBy>
  <dcterms:created xsi:type="dcterms:W3CDTF">2018-11-18T10:51:46Z</dcterms:created>
  <dcterms:modified xsi:type="dcterms:W3CDTF">2018-11-18T14:54:44Z</dcterms:modified>
</cp:coreProperties>
</file>